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144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<sst xmlns="http://schemas.openxmlformats.org/spreadsheetml/2006/main" count="42" uniqueCount="20">
  <si>
    <t>Varmeproduktion</t>
  </si>
  <si>
    <t>El-produktion</t>
  </si>
  <si>
    <t>Naturgas til el:</t>
  </si>
  <si>
    <t>Naturgas til varme:</t>
  </si>
  <si>
    <t xml:space="preserve">1 mWh = 1000 kWh = 3,6 GJ </t>
  </si>
  <si>
    <t>kWh</t>
  </si>
  <si>
    <t>NM3</t>
  </si>
  <si>
    <t>GJ</t>
  </si>
  <si>
    <t>1 NM3 = 39,6 MJ = 0,0396 GJ</t>
  </si>
  <si>
    <t>Svarende til et brændselsforbrug på</t>
  </si>
  <si>
    <t>Gasforbrug i alt, i perioden</t>
  </si>
  <si>
    <t>Fordeling af gasforbrug til henholdsvis varme og el</t>
  </si>
  <si>
    <t>Pctvis fordeling</t>
  </si>
  <si>
    <t>Enhed</t>
  </si>
  <si>
    <t>Forbrug</t>
  </si>
  <si>
    <t>Sum</t>
  </si>
  <si>
    <t>Svarende til i GJ</t>
  </si>
  <si>
    <t>* Indbygget "kontrolberegning", idet kraftvarmeværket højst kan opnå fritagelse for CO2-afgift for brændsel til el-produktion svarende til en elvirkningsgrad på 0,35. Dette medfører en lavere sum kan optræde</t>
  </si>
  <si>
    <t>E-formel 0,67</t>
  </si>
  <si>
    <t>V-formel 1,20*</t>
  </si>
</sst>
</file>

<file path=xl/styles.xml><?xml version="1.0" encoding="utf-8"?>
<styleSheet xmlns="http://schemas.openxmlformats.org/spreadsheetml/2006/main">
  <numFmts count="1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[$-406]d\.\ mmmm\ yyyy"/>
    <numFmt numFmtId="173" formatCode="0.0%"/>
    <numFmt numFmtId="174" formatCode="#,##0.0"/>
  </numFmts>
  <fonts count="4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i/>
      <sz val="11"/>
      <color indexed="9"/>
      <name val="Arial"/>
      <family val="0"/>
    </font>
    <font>
      <b/>
      <sz val="10"/>
      <color indexed="8"/>
      <name val="Arial"/>
      <family val="0"/>
    </font>
    <font>
      <b/>
      <i/>
      <sz val="10"/>
      <color indexed="9"/>
      <name val="Arial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9"/>
      <color rgb="FFFA7D0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3F3F76"/>
      <name val="Arial"/>
      <family val="2"/>
    </font>
    <font>
      <b/>
      <sz val="9"/>
      <color theme="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darkGray">
        <fgColor indexed="9"/>
        <bgColor indexed="13"/>
      </patternFill>
    </fill>
    <fill>
      <patternFill patternType="solid">
        <fgColor indexed="16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4" borderId="3" applyNumberFormat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" fontId="0" fillId="0" borderId="0" xfId="0" applyNumberFormat="1" applyAlignment="1">
      <alignment/>
    </xf>
    <xf numFmtId="173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69" fontId="1" fillId="33" borderId="0" xfId="0" applyNumberFormat="1" applyFont="1" applyFill="1" applyBorder="1" applyAlignment="1">
      <alignment/>
    </xf>
    <xf numFmtId="173" fontId="1" fillId="33" borderId="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169" fontId="1" fillId="33" borderId="11" xfId="0" applyNumberFormat="1" applyFont="1" applyFill="1" applyBorder="1" applyAlignment="1">
      <alignment/>
    </xf>
    <xf numFmtId="173" fontId="1" fillId="33" borderId="11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left"/>
    </xf>
    <xf numFmtId="3" fontId="7" fillId="0" borderId="12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169" fontId="1" fillId="33" borderId="0" xfId="0" applyNumberFormat="1" applyFont="1" applyFill="1" applyBorder="1" applyAlignment="1">
      <alignment horizontal="right"/>
    </xf>
    <xf numFmtId="169" fontId="1" fillId="33" borderId="11" xfId="0" applyNumberFormat="1" applyFont="1" applyFill="1" applyBorder="1" applyAlignment="1">
      <alignment horizontal="right"/>
    </xf>
    <xf numFmtId="169" fontId="0" fillId="0" borderId="0" xfId="0" applyNumberFormat="1" applyAlignment="1">
      <alignment horizontal="right"/>
    </xf>
    <xf numFmtId="169" fontId="5" fillId="34" borderId="1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L28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3" max="3" width="23.140625" style="0" customWidth="1"/>
    <col min="4" max="4" width="12.7109375" style="0" customWidth="1"/>
    <col min="5" max="5" width="10.421875" style="0" customWidth="1"/>
    <col min="6" max="7" width="17.7109375" style="0" customWidth="1"/>
    <col min="9" max="9" width="6.140625" style="0" customWidth="1"/>
  </cols>
  <sheetData>
    <row r="3" spans="3:9" ht="18.75" thickBot="1">
      <c r="C3" s="26" t="s">
        <v>14</v>
      </c>
      <c r="D3" s="26"/>
      <c r="E3" s="26"/>
      <c r="F3" s="26"/>
      <c r="G3" s="26"/>
      <c r="H3" s="26"/>
      <c r="I3" s="26"/>
    </row>
    <row r="5" spans="3:9" ht="13.5" thickBot="1">
      <c r="C5" s="13"/>
      <c r="D5" s="13"/>
      <c r="E5" s="13" t="s">
        <v>13</v>
      </c>
      <c r="F5" s="14"/>
      <c r="G5" s="14" t="s">
        <v>16</v>
      </c>
      <c r="H5" s="14"/>
      <c r="I5" s="14"/>
    </row>
    <row r="6" spans="3:9" ht="12.75">
      <c r="C6" s="6" t="s">
        <v>10</v>
      </c>
      <c r="D6" s="15">
        <v>0</v>
      </c>
      <c r="E6" s="7" t="s">
        <v>6</v>
      </c>
      <c r="F6" s="7"/>
      <c r="G6" s="7"/>
      <c r="H6" s="23">
        <f>D6*39.6/1000</f>
        <v>0</v>
      </c>
      <c r="I6" s="7" t="s">
        <v>7</v>
      </c>
    </row>
    <row r="7" spans="3:9" ht="12.75">
      <c r="C7" s="6" t="s">
        <v>0</v>
      </c>
      <c r="D7" s="16">
        <v>0</v>
      </c>
      <c r="E7" s="7" t="s">
        <v>5</v>
      </c>
      <c r="F7" s="7"/>
      <c r="G7" s="7"/>
      <c r="H7" s="23">
        <f>D7*3.6/1000</f>
        <v>0</v>
      </c>
      <c r="I7" s="7" t="s">
        <v>7</v>
      </c>
    </row>
    <row r="8" spans="3:9" ht="13.5" thickBot="1">
      <c r="C8" s="6" t="s">
        <v>1</v>
      </c>
      <c r="D8" s="17">
        <v>0</v>
      </c>
      <c r="E8" s="7" t="s">
        <v>5</v>
      </c>
      <c r="F8" s="7"/>
      <c r="G8" s="7"/>
      <c r="H8" s="23">
        <f>D8*3.6/1000</f>
        <v>0</v>
      </c>
      <c r="I8" s="7" t="s">
        <v>7</v>
      </c>
    </row>
    <row r="11" spans="3:9" ht="18.75" thickBot="1">
      <c r="C11" s="26" t="s">
        <v>11</v>
      </c>
      <c r="D11" s="26"/>
      <c r="E11" s="26"/>
      <c r="F11" s="26"/>
      <c r="G11" s="26"/>
      <c r="H11" s="26"/>
      <c r="I11" s="26"/>
    </row>
    <row r="13" spans="3:9" ht="15" thickBot="1">
      <c r="C13" s="9" t="s">
        <v>18</v>
      </c>
      <c r="D13" s="14"/>
      <c r="E13" s="14" t="s">
        <v>13</v>
      </c>
      <c r="F13" s="14" t="s">
        <v>12</v>
      </c>
      <c r="G13" s="14" t="s">
        <v>9</v>
      </c>
      <c r="H13" s="13"/>
      <c r="I13" s="13"/>
    </row>
    <row r="14" spans="3:9" ht="12.75">
      <c r="C14" s="18" t="s">
        <v>2</v>
      </c>
      <c r="D14" s="19" t="str">
        <f>IF(OR(D8=0,H14&gt;H6),"X X X X",F14*D6)</f>
        <v>X X X X</v>
      </c>
      <c r="E14" s="7" t="s">
        <v>6</v>
      </c>
      <c r="F14" s="8" t="e">
        <f>H14/H6</f>
        <v>#DIV/0!</v>
      </c>
      <c r="G14" s="7"/>
      <c r="H14" s="23">
        <f>H8/0.67</f>
        <v>0</v>
      </c>
      <c r="I14" s="7" t="s">
        <v>7</v>
      </c>
    </row>
    <row r="15" spans="3:11" ht="12.75">
      <c r="C15" s="18" t="s">
        <v>3</v>
      </c>
      <c r="D15" s="19" t="str">
        <f>IF(OR(D8=0,H14&gt;H6),"X X X X",F15*D6)</f>
        <v>X X X X</v>
      </c>
      <c r="E15" s="7" t="s">
        <v>6</v>
      </c>
      <c r="F15" s="8" t="e">
        <f>H15/H6</f>
        <v>#DIV/0!</v>
      </c>
      <c r="G15" s="7"/>
      <c r="H15" s="23">
        <f>H6-H14</f>
        <v>0</v>
      </c>
      <c r="I15" s="7" t="s">
        <v>7</v>
      </c>
      <c r="K15" s="1"/>
    </row>
    <row r="16" spans="3:9" ht="13.5" thickBot="1">
      <c r="C16" s="12" t="s">
        <v>15</v>
      </c>
      <c r="D16" s="20">
        <f>SUM(D14:D15)</f>
        <v>0</v>
      </c>
      <c r="E16" s="10" t="s">
        <v>6</v>
      </c>
      <c r="F16" s="11" t="e">
        <f>H16/(SUM(H16))</f>
        <v>#DIV/0!</v>
      </c>
      <c r="G16" s="10"/>
      <c r="H16" s="24">
        <f>SUM(H14:H15)</f>
        <v>0</v>
      </c>
      <c r="I16" s="10" t="s">
        <v>7</v>
      </c>
    </row>
    <row r="17" spans="4:8" ht="12.75">
      <c r="D17" s="21"/>
      <c r="E17" s="3"/>
      <c r="F17" s="2"/>
      <c r="G17" s="3"/>
      <c r="H17" s="3"/>
    </row>
    <row r="18" spans="3:9" ht="15" thickBot="1">
      <c r="C18" s="9" t="s">
        <v>19</v>
      </c>
      <c r="D18" s="22"/>
      <c r="E18" s="14" t="s">
        <v>13</v>
      </c>
      <c r="F18" s="14" t="s">
        <v>12</v>
      </c>
      <c r="G18" s="14" t="s">
        <v>9</v>
      </c>
      <c r="H18" s="13"/>
      <c r="I18" s="13"/>
    </row>
    <row r="19" spans="3:9" ht="12.75">
      <c r="C19" s="18" t="s">
        <v>2</v>
      </c>
      <c r="D19" s="19" t="str">
        <f>IF(OR(D7=0,D8=0),"X X X X",F19*D6)</f>
        <v>X X X X</v>
      </c>
      <c r="E19" s="7" t="s">
        <v>6</v>
      </c>
      <c r="F19" s="8" t="e">
        <f>H19/H6</f>
        <v>#DIV/0!</v>
      </c>
      <c r="G19" s="7"/>
      <c r="H19" s="23">
        <f>H6-H20</f>
        <v>0</v>
      </c>
      <c r="I19" s="7" t="s">
        <v>7</v>
      </c>
    </row>
    <row r="20" spans="3:11" ht="12.75">
      <c r="C20" s="18" t="s">
        <v>3</v>
      </c>
      <c r="D20" s="19" t="str">
        <f>IF(OR(D7=0,D8=0),"X X X X",F20*D6)</f>
        <v>X X X X</v>
      </c>
      <c r="E20" s="7" t="s">
        <v>6</v>
      </c>
      <c r="F20" s="8" t="e">
        <f>H20/H6</f>
        <v>#DIV/0!</v>
      </c>
      <c r="G20" s="7"/>
      <c r="H20" s="23">
        <f>IF((H6-(H7/1.2))&gt;(H8/0.35),H6-(H8/0.35),(H7/1.2))</f>
        <v>0</v>
      </c>
      <c r="I20" s="7" t="s">
        <v>7</v>
      </c>
      <c r="K20" s="1"/>
    </row>
    <row r="21" spans="3:9" ht="13.5" thickBot="1">
      <c r="C21" s="12" t="s">
        <v>15</v>
      </c>
      <c r="D21" s="20">
        <f>SUM(D19:D20)</f>
        <v>0</v>
      </c>
      <c r="E21" s="10" t="s">
        <v>6</v>
      </c>
      <c r="F21" s="11" t="e">
        <f>SUM(F19:F20)</f>
        <v>#DIV/0!</v>
      </c>
      <c r="G21" s="10"/>
      <c r="H21" s="24">
        <f>SUM(H20:H20)</f>
        <v>0</v>
      </c>
      <c r="I21" s="10" t="s">
        <v>7</v>
      </c>
    </row>
    <row r="23" spans="3:9" ht="26.25" customHeight="1">
      <c r="C23" s="25" t="s">
        <v>17</v>
      </c>
      <c r="D23" s="25"/>
      <c r="E23" s="25"/>
      <c r="F23" s="25"/>
      <c r="G23" s="25"/>
      <c r="H23" s="25"/>
      <c r="I23" s="25"/>
    </row>
    <row r="25" spans="3:4" ht="12.75">
      <c r="C25" s="4"/>
      <c r="D25" s="4"/>
    </row>
    <row r="26" spans="3:4" ht="12.75">
      <c r="C26" s="4" t="s">
        <v>8</v>
      </c>
      <c r="D26" s="4"/>
    </row>
    <row r="27" spans="3:12" ht="12.75">
      <c r="C27" s="5" t="s">
        <v>4</v>
      </c>
      <c r="D27" s="4"/>
      <c r="L27" s="1"/>
    </row>
    <row r="28" spans="3:4" ht="12.75">
      <c r="C28" s="4"/>
      <c r="D28" s="4"/>
    </row>
  </sheetData>
  <sheetProtection/>
  <mergeCells count="3">
    <mergeCell ref="C23:I23"/>
    <mergeCell ref="C11:I11"/>
    <mergeCell ref="C3:I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Danish Meat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Westmann</dc:creator>
  <cp:keywords/>
  <dc:description/>
  <cp:lastModifiedBy>Katri Franck Justesen</cp:lastModifiedBy>
  <dcterms:created xsi:type="dcterms:W3CDTF">2010-03-23T12:32:31Z</dcterms:created>
  <dcterms:modified xsi:type="dcterms:W3CDTF">2014-11-11T16:00:45Z</dcterms:modified>
  <cp:category/>
  <cp:version/>
  <cp:contentType/>
  <cp:contentStatus/>
</cp:coreProperties>
</file>